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intscatholiccollege.sharepoint.com/sites/SaintsCC-SP/Shared Documents/Common Folder/Forms/2026/"/>
    </mc:Choice>
  </mc:AlternateContent>
  <xr:revisionPtr revIDLastSave="19" documentId="8_{F5E73C73-14B2-420D-9C9A-98C70609E930}" xr6:coauthVersionLast="47" xr6:coauthVersionMax="47" xr10:uidLastSave="{330417BB-857A-4555-8027-049238C1CEC5}"/>
  <bookViews>
    <workbookView xWindow="-110" yWindow="-110" windowWidth="19420" windowHeight="11500" xr2:uid="{63F0C794-F2CA-48C5-97D6-7D497E0F27C9}"/>
  </bookViews>
  <sheets>
    <sheet name="SCC 2026 Fee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1" l="1"/>
  <c r="B27" i="1" s="1"/>
  <c r="B24" i="1" l="1"/>
  <c r="B23" i="1"/>
  <c r="B22" i="1"/>
  <c r="B21" i="1"/>
  <c r="B20" i="1"/>
  <c r="B26" i="1"/>
  <c r="B19" i="1"/>
</calcChain>
</file>

<file path=xl/sharedStrings.xml><?xml version="1.0" encoding="utf-8"?>
<sst xmlns="http://schemas.openxmlformats.org/spreadsheetml/2006/main" count="63" uniqueCount="49">
  <si>
    <t>Lists</t>
  </si>
  <si>
    <t>Semesters</t>
  </si>
  <si>
    <t>Room Type</t>
  </si>
  <si>
    <t>Non Air-Conditioned Standard Room</t>
  </si>
  <si>
    <t>Air-Conditioned Standard Room</t>
  </si>
  <si>
    <t xml:space="preserve">Air-Conditioned Shared Ensuite Room </t>
  </si>
  <si>
    <t xml:space="preserve">Air-Conditioned Private Ensuite Room </t>
  </si>
  <si>
    <t>Weekly Rates</t>
  </si>
  <si>
    <t>Yes</t>
  </si>
  <si>
    <t>No</t>
  </si>
  <si>
    <t>2 Semester - 40 Weeks</t>
  </si>
  <si>
    <t>Yes/No</t>
  </si>
  <si>
    <t>Room Added Extras</t>
  </si>
  <si>
    <t>Full Rate</t>
  </si>
  <si>
    <t>Annual Cost per Fridge</t>
  </si>
  <si>
    <t>Payment Upfront Discount</t>
  </si>
  <si>
    <t>LESS Rebate</t>
  </si>
  <si>
    <t>PLUS Fridge</t>
  </si>
  <si>
    <t>Break Rebate</t>
  </si>
  <si>
    <t>Upfront</t>
  </si>
  <si>
    <t>Semester Upfront</t>
  </si>
  <si>
    <t>Full Year Upfront</t>
  </si>
  <si>
    <t>Upfront Discount</t>
  </si>
  <si>
    <t>Rebates</t>
  </si>
  <si>
    <t>Entrance Fee</t>
  </si>
  <si>
    <t>Your Annual Fees including Entrance Fee</t>
  </si>
  <si>
    <t>Fridge Option</t>
  </si>
  <si>
    <t>Referral Discount</t>
  </si>
  <si>
    <t>Weeks Charged</t>
  </si>
  <si>
    <t>Resident Type</t>
  </si>
  <si>
    <t>New Resident</t>
  </si>
  <si>
    <t>Returning Resident</t>
  </si>
  <si>
    <t>Are you a Returning Resident or a New Resident of Saints?</t>
  </si>
  <si>
    <t>Are you studying a 2 Semester or 3 Semester Course?</t>
  </si>
  <si>
    <t>What Room Type are you seeking?</t>
  </si>
  <si>
    <t>Family Member/Catholic School/Diocese Discount</t>
  </si>
  <si>
    <t>Sibling Discount</t>
  </si>
  <si>
    <r>
      <t xml:space="preserve">Do you have an immediate family member who </t>
    </r>
    <r>
      <rPr>
        <u/>
        <sz val="11"/>
        <color theme="1"/>
        <rFont val="Calibri"/>
        <family val="2"/>
        <scheme val="minor"/>
      </rPr>
      <t>previously</t>
    </r>
    <r>
      <rPr>
        <sz val="11"/>
        <color theme="1"/>
        <rFont val="Calibri"/>
        <family val="2"/>
        <scheme val="minor"/>
      </rPr>
      <t xml:space="preserve"> stayed at Saints? </t>
    </r>
    <r>
      <rPr>
        <b/>
        <u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Are you graduating from a Catholic Secondary School? </t>
    </r>
    <r>
      <rPr>
        <b/>
        <u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Do you have a relative working with the Roman Catholic Diocese either in Australia or abroad?</t>
    </r>
  </si>
  <si>
    <t>Do you wish to Pay for the Full Year Upfront OR Semester Up Front?</t>
  </si>
  <si>
    <t>Placement Rebate</t>
  </si>
  <si>
    <t>Placement &amp; Semester Break Rebates</t>
  </si>
  <si>
    <r>
      <t xml:space="preserve">How many people are you referring to also join with Saints?                             </t>
    </r>
    <r>
      <rPr>
        <sz val="8"/>
        <color theme="1"/>
        <rFont val="Calibri"/>
        <family val="2"/>
        <scheme val="minor"/>
      </rPr>
      <t>(Note: This discount will only apply if each person signs a contract with Saints for the same year.)</t>
    </r>
  </si>
  <si>
    <r>
      <t xml:space="preserve">Will you have a sibling attending Saints </t>
    </r>
    <r>
      <rPr>
        <u/>
        <sz val="11"/>
        <color theme="1"/>
        <rFont val="Calibri"/>
        <family val="2"/>
        <scheme val="minor"/>
      </rPr>
      <t>at the same time</t>
    </r>
    <r>
      <rPr>
        <sz val="11"/>
        <color theme="1"/>
        <rFont val="Calibri"/>
        <family val="2"/>
        <scheme val="minor"/>
      </rPr>
      <t xml:space="preserve">?                                  </t>
    </r>
    <r>
      <rPr>
        <i/>
        <sz val="8"/>
        <color theme="1"/>
        <rFont val="Calibri"/>
        <family val="2"/>
        <scheme val="minor"/>
      </rPr>
      <t>(Note: You can not claim Family Member &amp; Sibling discount based on the same person)</t>
    </r>
  </si>
  <si>
    <t>How Many Referred</t>
  </si>
  <si>
    <t>Tri-Semester - 47 Weeks</t>
  </si>
  <si>
    <r>
      <t xml:space="preserve">If you are a 2nd year + student and have Academic Placements in your next year, how many full weeks do you wish to </t>
    </r>
    <r>
      <rPr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reside on college for your Academic Placements during the year - $154 p/week Rebate</t>
    </r>
  </si>
  <si>
    <r>
      <t xml:space="preserve">How many full weeks do you wish to </t>
    </r>
    <r>
      <rPr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reside on college during your semester breaks (travelling home etc) - $154 p/week Rebate.                              </t>
    </r>
    <r>
      <rPr>
        <sz val="8"/>
        <color theme="1"/>
        <rFont val="Calibri"/>
        <family val="2"/>
        <scheme val="minor"/>
      </rPr>
      <t>(Note: 2 Semester Contracts - Max 5 Weeks. Trimester Contracts - Max 6 Weeks)</t>
    </r>
  </si>
  <si>
    <t>Saints Catholic College Fee Calculator - 2026</t>
  </si>
  <si>
    <r>
      <t xml:space="preserve">Do you wish to have a bar fridge provided by yourself in your room?                              </t>
    </r>
    <r>
      <rPr>
        <sz val="8"/>
        <color theme="1"/>
        <rFont val="Calibri"/>
        <family val="2"/>
        <scheme val="minor"/>
      </rPr>
      <t>(Note: This is for the Electricity Fee and Carpet Protection Tray)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</si>
</sst>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44" formatCode="_-&quot;$&quot;* #,##0.00_-;\-&quot;$&quot;* #,##0.00_-;_-&quot;$&quot;* &quot;-&quot;??_-;_-@_-"/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0" fillId="0" borderId="5" xfId="0" applyBorder="1" applyAlignment="1">
      <alignment wrapText="1"/>
    </xf>
    <xf numFmtId="0" fontId="0" fillId="0" borderId="7" xfId="0" applyBorder="1"/>
    <xf numFmtId="0" fontId="0" fillId="0" borderId="9" xfId="0" applyBorder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 wrapText="1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0" fillId="0" borderId="16" xfId="0" applyBorder="1" applyAlignment="1">
      <alignment wrapText="1"/>
    </xf>
    <xf numFmtId="0" fontId="0" fillId="2" borderId="8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44" fontId="5" fillId="0" borderId="13" xfId="1" applyFont="1" applyBorder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164" fontId="0" fillId="0" borderId="0" xfId="1" applyNumberFormat="1" applyFont="1" applyAlignment="1">
      <alignment horizontal="center" vertical="center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70497-8FED-4268-862C-4013084C9D2B}">
  <dimension ref="A1:T29"/>
  <sheetViews>
    <sheetView tabSelected="1" workbookViewId="0">
      <selection activeCell="D1" sqref="D1:R1048576"/>
    </sheetView>
  </sheetViews>
  <sheetFormatPr defaultRowHeight="15" x14ac:dyDescent="0.25"/>
  <cols>
    <col min="1" max="1" width="65.5703125" customWidth="1"/>
    <col min="2" max="2" width="35.28515625" style="1" customWidth="1"/>
    <col min="3" max="3" width="9.140625" customWidth="1"/>
    <col min="4" max="4" width="9.140625" hidden="1" customWidth="1"/>
    <col min="5" max="6" width="21.5703125" hidden="1" customWidth="1"/>
    <col min="7" max="7" width="24.7109375" hidden="1" customWidth="1"/>
    <col min="8" max="8" width="9.85546875" style="2" hidden="1" customWidth="1"/>
    <col min="9" max="9" width="37.42578125" hidden="1" customWidth="1"/>
    <col min="10" max="10" width="15" style="2" hidden="1" customWidth="1"/>
    <col min="11" max="11" width="9.140625" style="2" hidden="1" customWidth="1"/>
    <col min="12" max="12" width="22.140625" style="2" hidden="1" customWidth="1"/>
    <col min="13" max="13" width="16.28515625" style="2" hidden="1" customWidth="1"/>
    <col min="14" max="14" width="9.140625" style="2" hidden="1" customWidth="1"/>
    <col min="15" max="15" width="15.42578125" style="2" hidden="1" customWidth="1"/>
    <col min="16" max="17" width="18.5703125" hidden="1" customWidth="1"/>
    <col min="18" max="18" width="16.5703125" hidden="1" customWidth="1"/>
  </cols>
  <sheetData>
    <row r="1" spans="1:20" ht="30.75" thickBot="1" x14ac:dyDescent="0.3">
      <c r="A1" s="28" t="s">
        <v>47</v>
      </c>
      <c r="B1" s="29"/>
      <c r="D1" s="9" t="s">
        <v>0</v>
      </c>
      <c r="E1" s="9" t="s">
        <v>29</v>
      </c>
      <c r="F1" s="9" t="s">
        <v>24</v>
      </c>
      <c r="G1" s="9" t="s">
        <v>1</v>
      </c>
      <c r="H1" s="3" t="s">
        <v>28</v>
      </c>
      <c r="I1" s="9" t="s">
        <v>2</v>
      </c>
      <c r="J1" s="3" t="s">
        <v>7</v>
      </c>
      <c r="K1" s="3" t="s">
        <v>11</v>
      </c>
      <c r="L1" s="3" t="s">
        <v>26</v>
      </c>
      <c r="M1" s="3" t="s">
        <v>19</v>
      </c>
      <c r="N1" s="3" t="s">
        <v>23</v>
      </c>
      <c r="O1" s="10" t="s">
        <v>43</v>
      </c>
      <c r="P1" s="3" t="s">
        <v>14</v>
      </c>
      <c r="Q1" s="3" t="s">
        <v>39</v>
      </c>
      <c r="R1" s="3" t="s">
        <v>18</v>
      </c>
    </row>
    <row r="2" spans="1:20" ht="15" customHeight="1" thickBot="1" x14ac:dyDescent="0.3">
      <c r="A2" s="15" t="s">
        <v>32</v>
      </c>
      <c r="B2" s="17" t="s">
        <v>30</v>
      </c>
      <c r="D2" s="9"/>
      <c r="E2" s="18" t="s">
        <v>31</v>
      </c>
      <c r="F2" s="18">
        <v>600</v>
      </c>
      <c r="G2" s="1" t="s">
        <v>10</v>
      </c>
      <c r="H2" s="1">
        <v>40</v>
      </c>
      <c r="I2" s="1" t="s">
        <v>3</v>
      </c>
      <c r="J2" s="1">
        <v>399</v>
      </c>
      <c r="K2" s="1" t="s">
        <v>9</v>
      </c>
      <c r="L2" s="1" t="s">
        <v>9</v>
      </c>
      <c r="M2" s="1" t="s">
        <v>9</v>
      </c>
      <c r="N2" s="25">
        <v>21</v>
      </c>
      <c r="O2" s="1">
        <v>0</v>
      </c>
      <c r="P2" s="1">
        <v>0</v>
      </c>
      <c r="Q2" s="1">
        <v>154</v>
      </c>
      <c r="R2" s="1">
        <v>154</v>
      </c>
      <c r="S2" s="1"/>
      <c r="T2" s="1"/>
    </row>
    <row r="3" spans="1:20" ht="15.75" thickBot="1" x14ac:dyDescent="0.3">
      <c r="A3" s="6" t="s">
        <v>33</v>
      </c>
      <c r="B3" s="11" t="s">
        <v>10</v>
      </c>
      <c r="E3" s="1" t="s">
        <v>30</v>
      </c>
      <c r="F3" s="1">
        <v>700</v>
      </c>
      <c r="G3" s="1" t="s">
        <v>44</v>
      </c>
      <c r="H3" s="1">
        <v>47</v>
      </c>
      <c r="I3" s="1" t="s">
        <v>4</v>
      </c>
      <c r="J3" s="1">
        <v>518</v>
      </c>
      <c r="K3" s="1" t="s">
        <v>8</v>
      </c>
      <c r="L3" s="1" t="s">
        <v>8</v>
      </c>
      <c r="M3" s="1" t="s">
        <v>20</v>
      </c>
      <c r="N3" s="20">
        <v>7</v>
      </c>
      <c r="O3" s="1">
        <v>1</v>
      </c>
      <c r="P3" s="1">
        <v>300</v>
      </c>
      <c r="Q3" s="1"/>
      <c r="R3" s="1"/>
      <c r="S3" s="1"/>
      <c r="T3" s="1"/>
    </row>
    <row r="4" spans="1:20" ht="15.75" thickBot="1" x14ac:dyDescent="0.3">
      <c r="A4" s="7" t="s">
        <v>34</v>
      </c>
      <c r="B4" s="11" t="s">
        <v>3</v>
      </c>
      <c r="E4" s="1"/>
      <c r="F4" s="1"/>
      <c r="G4" s="1"/>
      <c r="H4" s="1"/>
      <c r="I4" s="1" t="s">
        <v>5</v>
      </c>
      <c r="J4" s="1">
        <v>609</v>
      </c>
      <c r="K4" s="1"/>
      <c r="L4" s="1"/>
      <c r="M4" s="1" t="s">
        <v>21</v>
      </c>
      <c r="N4" s="20">
        <v>14</v>
      </c>
      <c r="O4" s="1">
        <v>2</v>
      </c>
      <c r="P4" s="1"/>
      <c r="Q4" s="1"/>
      <c r="R4" s="1"/>
      <c r="S4" s="1"/>
      <c r="T4" s="1"/>
    </row>
    <row r="5" spans="1:20" x14ac:dyDescent="0.25">
      <c r="A5" s="26" t="s">
        <v>35</v>
      </c>
      <c r="B5" s="27"/>
      <c r="E5" s="1"/>
      <c r="F5" s="1"/>
      <c r="G5" s="1"/>
      <c r="H5" s="1"/>
      <c r="I5" s="1" t="s">
        <v>6</v>
      </c>
      <c r="J5" s="1">
        <v>651</v>
      </c>
      <c r="K5" s="1"/>
      <c r="L5" s="1"/>
      <c r="M5" s="1"/>
      <c r="N5" s="1"/>
      <c r="O5" s="1">
        <v>3</v>
      </c>
      <c r="P5" s="1"/>
      <c r="Q5" s="1"/>
      <c r="R5" s="1"/>
      <c r="S5" s="1"/>
      <c r="T5" s="1"/>
    </row>
    <row r="6" spans="1:20" ht="62.25" customHeight="1" thickBot="1" x14ac:dyDescent="0.3">
      <c r="A6" s="5" t="s">
        <v>37</v>
      </c>
      <c r="B6" s="13" t="s">
        <v>8</v>
      </c>
      <c r="E6" s="1"/>
      <c r="F6" s="1"/>
      <c r="G6" s="1"/>
      <c r="H6" s="1"/>
      <c r="I6" s="1"/>
      <c r="J6" s="1"/>
      <c r="K6" s="1"/>
      <c r="L6" s="1"/>
      <c r="M6" s="1"/>
      <c r="N6" s="1"/>
      <c r="O6" s="1">
        <v>4</v>
      </c>
      <c r="P6" s="1"/>
      <c r="Q6" s="1"/>
      <c r="R6" s="1"/>
      <c r="S6" s="1"/>
      <c r="T6" s="1"/>
    </row>
    <row r="7" spans="1:20" ht="16.5" customHeight="1" x14ac:dyDescent="0.25">
      <c r="A7" s="26" t="s">
        <v>36</v>
      </c>
      <c r="B7" s="27"/>
      <c r="E7" s="1"/>
      <c r="F7" s="1"/>
      <c r="G7" s="1"/>
      <c r="H7" s="1"/>
      <c r="I7" s="1"/>
      <c r="J7" s="1"/>
      <c r="K7" s="1"/>
      <c r="L7" s="1"/>
      <c r="M7" s="1"/>
      <c r="N7" s="1"/>
      <c r="O7" s="1">
        <v>5</v>
      </c>
      <c r="P7" s="1"/>
      <c r="Q7" s="1"/>
      <c r="R7" s="1"/>
      <c r="S7" s="1"/>
      <c r="T7" s="1"/>
    </row>
    <row r="8" spans="1:20" ht="31.5" customHeight="1" thickBot="1" x14ac:dyDescent="0.3">
      <c r="A8" s="16" t="s">
        <v>42</v>
      </c>
      <c r="B8" s="13" t="s">
        <v>9</v>
      </c>
      <c r="E8" s="1"/>
      <c r="F8" s="1"/>
      <c r="G8" s="1"/>
      <c r="H8" s="1"/>
      <c r="I8" s="1"/>
      <c r="J8" s="1"/>
      <c r="K8" s="1"/>
      <c r="L8" s="1"/>
      <c r="M8" s="1"/>
      <c r="N8" s="1"/>
      <c r="O8" s="1">
        <v>6</v>
      </c>
      <c r="P8" s="1"/>
      <c r="Q8" s="1"/>
      <c r="R8" s="1"/>
      <c r="S8" s="1"/>
      <c r="T8" s="1"/>
    </row>
    <row r="9" spans="1:20" x14ac:dyDescent="0.25">
      <c r="A9" s="26" t="s">
        <v>15</v>
      </c>
      <c r="B9" s="27"/>
      <c r="E9" s="1"/>
      <c r="F9" s="1"/>
      <c r="G9" s="1"/>
      <c r="H9" s="1"/>
      <c r="I9" s="1"/>
      <c r="J9" s="1"/>
      <c r="K9" s="1"/>
      <c r="L9" s="1"/>
      <c r="M9" s="1"/>
      <c r="N9" s="1"/>
      <c r="O9" s="1">
        <v>7</v>
      </c>
      <c r="P9" s="1"/>
      <c r="Q9" s="1"/>
      <c r="R9" s="1"/>
      <c r="S9" s="1"/>
      <c r="T9" s="1"/>
    </row>
    <row r="10" spans="1:20" ht="16.5" customHeight="1" thickBot="1" x14ac:dyDescent="0.3">
      <c r="A10" s="5" t="s">
        <v>38</v>
      </c>
      <c r="B10" s="13" t="s">
        <v>9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>
        <v>8</v>
      </c>
      <c r="P10" s="1"/>
      <c r="Q10" s="1"/>
      <c r="R10" s="1"/>
      <c r="S10" s="1"/>
      <c r="T10" s="1"/>
    </row>
    <row r="11" spans="1:20" x14ac:dyDescent="0.25">
      <c r="A11" s="26" t="s">
        <v>27</v>
      </c>
      <c r="B11" s="27"/>
      <c r="E11" s="1"/>
      <c r="F11" s="1"/>
      <c r="G11" s="1"/>
      <c r="H11" s="1"/>
      <c r="I11" s="1"/>
      <c r="J11" s="1"/>
      <c r="K11" s="1"/>
      <c r="L11" s="1"/>
      <c r="M11" s="1"/>
      <c r="N11" s="1"/>
      <c r="O11" s="1">
        <v>9</v>
      </c>
      <c r="P11" s="1"/>
      <c r="Q11" s="1"/>
      <c r="R11" s="1"/>
      <c r="S11" s="1"/>
      <c r="T11" s="1"/>
    </row>
    <row r="12" spans="1:20" ht="30" customHeight="1" thickBot="1" x14ac:dyDescent="0.3">
      <c r="A12" s="24" t="s">
        <v>41</v>
      </c>
      <c r="B12" s="13">
        <v>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>
        <v>10</v>
      </c>
      <c r="P12" s="19"/>
      <c r="Q12" s="19"/>
      <c r="R12" s="1"/>
      <c r="S12" s="1"/>
      <c r="T12" s="1"/>
    </row>
    <row r="13" spans="1:20" x14ac:dyDescent="0.25">
      <c r="A13" s="32" t="s">
        <v>12</v>
      </c>
      <c r="B13" s="33"/>
      <c r="E13" s="1"/>
      <c r="F13" s="1"/>
      <c r="G13" s="1"/>
      <c r="H13" s="1"/>
      <c r="I13" s="1"/>
      <c r="J13" s="1"/>
      <c r="K13" s="1"/>
      <c r="L13" s="1"/>
      <c r="M13" s="1"/>
      <c r="N13" s="1"/>
      <c r="O13" s="1">
        <v>11</v>
      </c>
      <c r="P13" s="1"/>
      <c r="Q13" s="1"/>
      <c r="R13" s="1"/>
      <c r="S13" s="1"/>
      <c r="T13" s="1"/>
    </row>
    <row r="14" spans="1:20" ht="30.75" customHeight="1" thickBot="1" x14ac:dyDescent="0.3">
      <c r="A14" s="24" t="s">
        <v>48</v>
      </c>
      <c r="B14" s="13" t="s">
        <v>9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>
        <v>12</v>
      </c>
      <c r="P14" s="1"/>
      <c r="Q14" s="1"/>
      <c r="R14" s="1"/>
      <c r="S14" s="1"/>
      <c r="T14" s="1"/>
    </row>
    <row r="15" spans="1:20" x14ac:dyDescent="0.25">
      <c r="A15" s="30" t="s">
        <v>40</v>
      </c>
      <c r="B15" s="31"/>
      <c r="E15" s="1"/>
      <c r="F15" s="1"/>
      <c r="G15" s="1"/>
      <c r="H15" s="1"/>
      <c r="I15" s="1"/>
      <c r="J15" s="1"/>
      <c r="K15" s="1"/>
      <c r="L15" s="1"/>
      <c r="M15" s="1"/>
      <c r="N15" s="1"/>
      <c r="O15" s="1">
        <v>13</v>
      </c>
      <c r="P15" s="1"/>
      <c r="Q15" s="1"/>
      <c r="R15" s="1"/>
      <c r="S15" s="1"/>
      <c r="T15" s="1"/>
    </row>
    <row r="16" spans="1:20" ht="45.75" customHeight="1" x14ac:dyDescent="0.25">
      <c r="A16" s="22" t="s">
        <v>45</v>
      </c>
      <c r="B16" s="14">
        <v>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>
        <v>14</v>
      </c>
      <c r="P16" s="1"/>
      <c r="Q16" s="1"/>
      <c r="R16" s="1"/>
      <c r="S16" s="1"/>
      <c r="T16" s="1"/>
    </row>
    <row r="17" spans="1:20" ht="45" customHeight="1" thickBot="1" x14ac:dyDescent="0.3">
      <c r="A17" s="23" t="s">
        <v>46</v>
      </c>
      <c r="B17" s="12">
        <v>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>
        <v>15</v>
      </c>
      <c r="P17" s="1"/>
      <c r="Q17" s="1"/>
      <c r="R17" s="1"/>
      <c r="S17" s="1"/>
      <c r="T17" s="1"/>
    </row>
    <row r="18" spans="1:20" ht="15.75" thickBot="1" x14ac:dyDescent="0.3">
      <c r="E18" s="1"/>
      <c r="F18" s="1"/>
      <c r="G18" s="1"/>
      <c r="H18" s="1"/>
      <c r="I18" s="1"/>
      <c r="J18" s="1"/>
      <c r="K18" s="1"/>
      <c r="L18" s="1"/>
      <c r="M18" s="1"/>
      <c r="N18" s="1"/>
      <c r="O18" s="1">
        <v>16</v>
      </c>
      <c r="P18" s="1"/>
      <c r="Q18" s="1"/>
      <c r="R18" s="1"/>
      <c r="S18" s="1"/>
      <c r="T18" s="1"/>
    </row>
    <row r="19" spans="1:20" hidden="1" x14ac:dyDescent="0.25">
      <c r="A19" s="8" t="s">
        <v>13</v>
      </c>
      <c r="B19" s="1">
        <f>IF(B3=G2,IF(B4=I2,H2*J2,IF(B4=I3,H2*J3,IF(B4=I4,H2*J4,H2*J5))),IF(B4=I2,H3*J2,IF(B4=I3,H3*J3,IF(B4=I4,H3*J4,H3*J5))))</f>
        <v>15960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>
        <v>17</v>
      </c>
      <c r="P19" s="1"/>
      <c r="Q19" s="1"/>
      <c r="R19" s="1"/>
      <c r="S19" s="1"/>
      <c r="T19" s="1"/>
    </row>
    <row r="20" spans="1:20" hidden="1" x14ac:dyDescent="0.25">
      <c r="A20" s="8" t="s">
        <v>35</v>
      </c>
      <c r="B20" s="1">
        <f>IF(B6=K3,IF(B3=G2,N2*H2,N2*H3),0)</f>
        <v>840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18</v>
      </c>
      <c r="P20" s="1"/>
      <c r="Q20" s="1"/>
      <c r="R20" s="1"/>
      <c r="S20" s="1"/>
      <c r="T20" s="1"/>
    </row>
    <row r="21" spans="1:20" hidden="1" x14ac:dyDescent="0.25">
      <c r="A21" s="8" t="s">
        <v>36</v>
      </c>
      <c r="B21" s="1">
        <f>IF(B8=K3,IF(B3=G2,N2*H2,N2*H3),0)</f>
        <v>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>
        <v>19</v>
      </c>
      <c r="P21" s="1"/>
      <c r="Q21" s="1"/>
      <c r="R21" s="1"/>
      <c r="S21" s="1"/>
      <c r="T21" s="1"/>
    </row>
    <row r="22" spans="1:20" hidden="1" x14ac:dyDescent="0.25">
      <c r="A22" s="8" t="s">
        <v>22</v>
      </c>
      <c r="B22" s="1">
        <f>IF(B10=M2,0,IF(B10=M3,IF(B3=G2,H2*N3,H3*N3),IF(B10=M4,IF(B3=G2,H2*N4,H3*N4))))</f>
        <v>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>
        <v>20</v>
      </c>
      <c r="P22" s="1"/>
      <c r="Q22" s="1"/>
      <c r="R22" s="1"/>
      <c r="S22" s="1"/>
      <c r="T22" s="1"/>
    </row>
    <row r="23" spans="1:20" hidden="1" x14ac:dyDescent="0.25">
      <c r="A23" s="8" t="s">
        <v>27</v>
      </c>
      <c r="B23" s="1">
        <f>IF(B3=G2,B12*H2*N2,B12*H3*N2)</f>
        <v>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idden="1" x14ac:dyDescent="0.25">
      <c r="A24" s="8" t="s">
        <v>16</v>
      </c>
      <c r="B24" s="1">
        <f>B16*Q2+B17*R2</f>
        <v>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idden="1" x14ac:dyDescent="0.25">
      <c r="A25" s="8" t="s">
        <v>17</v>
      </c>
      <c r="B25" s="1">
        <f>IF(B14=L2,0,IF(B14=L3,P3))</f>
        <v>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.75" hidden="1" thickBot="1" x14ac:dyDescent="0.3">
      <c r="A26" s="8" t="s">
        <v>24</v>
      </c>
      <c r="B26" s="1">
        <f>IF(B2=E2,F2,F3)</f>
        <v>700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21.75" thickBot="1" x14ac:dyDescent="0.4">
      <c r="A27" s="4" t="s">
        <v>25</v>
      </c>
      <c r="B27" s="21">
        <f>IF((B19-B20-B21-B22-B23-B24+B25+B26)&lt;0,0,(B19-B20-B21-B22-B23-B24+B25+B26))</f>
        <v>15820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x14ac:dyDescent="0.25"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5"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</sheetData>
  <sheetProtection algorithmName="SHA-512" hashValue="nA2XbVVTqedFCTOV189PjD7hOams8HDT1vqvEaBtvuAeOydxNq6rbSFuq75lCM5LjHaWneW5+iXG7eoB7+wMBQ==" saltValue="waCWo2DHQjpZEDPANxQ1zQ==" spinCount="100000" sheet="1" objects="1" scenarios="1"/>
  <mergeCells count="7">
    <mergeCell ref="A5:B5"/>
    <mergeCell ref="A7:B7"/>
    <mergeCell ref="A1:B1"/>
    <mergeCell ref="A11:B11"/>
    <mergeCell ref="A15:B15"/>
    <mergeCell ref="A9:B9"/>
    <mergeCell ref="A13:B13"/>
  </mergeCells>
  <dataValidations count="8">
    <dataValidation type="list" allowBlank="1" showInputMessage="1" showErrorMessage="1" sqref="B3" xr:uid="{FB341429-FE8D-4B04-80DE-D5751322B269}">
      <formula1>$G$2:$G$3</formula1>
    </dataValidation>
    <dataValidation type="list" allowBlank="1" showInputMessage="1" showErrorMessage="1" sqref="B11 B8:B9 B6" xr:uid="{085E297C-2A53-4FF4-96F4-D464C4EE2D26}">
      <formula1>$K$2:$K$3</formula1>
    </dataValidation>
    <dataValidation type="list" allowBlank="1" showInputMessage="1" showErrorMessage="1" sqref="B4" xr:uid="{1F2506D4-0BDF-4E1E-90F4-4006537574E1}">
      <formula1>$I$2:$I$5</formula1>
    </dataValidation>
    <dataValidation type="list" allowBlank="1" showInputMessage="1" showErrorMessage="1" sqref="B10" xr:uid="{F263E1E1-95E5-441C-A194-2CDE2BFFFD1A}">
      <formula1>$M$2:$M$4</formula1>
    </dataValidation>
    <dataValidation type="list" allowBlank="1" showInputMessage="1" showErrorMessage="1" sqref="B14" xr:uid="{3F639D05-6CA3-45F4-BB3F-7D0E0932EFFC}">
      <formula1>$L$2:$L$3</formula1>
    </dataValidation>
    <dataValidation type="list" allowBlank="1" showInputMessage="1" showErrorMessage="1" sqref="B2" xr:uid="{E938DB9A-418B-45C0-8C0D-FAFD8143D24F}">
      <formula1>$E$2:$E$3</formula1>
    </dataValidation>
    <dataValidation type="list" allowBlank="1" showInputMessage="1" showErrorMessage="1" sqref="B16:B17" xr:uid="{4EBA0E60-9160-4D9F-A68F-6546F2D6043D}">
      <formula1>$O$2:$O$10</formula1>
    </dataValidation>
    <dataValidation type="list" allowBlank="1" showInputMessage="1" showErrorMessage="1" sqref="B12" xr:uid="{E43279D7-3E44-4867-9329-FF745BB29D68}">
      <formula1>$O$2:$O$22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7C63F12017CA41B945648D5E3EE8F6" ma:contentTypeVersion="15" ma:contentTypeDescription="Create a new document." ma:contentTypeScope="" ma:versionID="0917289fca2600ca1680af54d3f0405e">
  <xsd:schema xmlns:xsd="http://www.w3.org/2001/XMLSchema" xmlns:xs="http://www.w3.org/2001/XMLSchema" xmlns:p="http://schemas.microsoft.com/office/2006/metadata/properties" xmlns:ns2="f4194d04-82b7-402c-932e-1e0f08970949" xmlns:ns3="8bb7a9e0-a45d-4051-a689-bfe609a5e45b" targetNamespace="http://schemas.microsoft.com/office/2006/metadata/properties" ma:root="true" ma:fieldsID="a72e0563e12292a376b97774ac6af092" ns2:_="" ns3:_="">
    <xsd:import namespace="f4194d04-82b7-402c-932e-1e0f08970949"/>
    <xsd:import namespace="8bb7a9e0-a45d-4051-a689-bfe609a5e4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94d04-82b7-402c-932e-1e0f089709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be61b32-ba7f-488b-bb47-2cc6d82926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b7a9e0-a45d-4051-a689-bfe609a5e45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c2c8f2b-8422-4049-855b-d4f06eeea014}" ma:internalName="TaxCatchAll" ma:showField="CatchAllData" ma:web="8bb7a9e0-a45d-4051-a689-bfe609a5e4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194d04-82b7-402c-932e-1e0f08970949">
      <Terms xmlns="http://schemas.microsoft.com/office/infopath/2007/PartnerControls"/>
    </lcf76f155ced4ddcb4097134ff3c332f>
    <TaxCatchAll xmlns="8bb7a9e0-a45d-4051-a689-bfe609a5e45b" xsi:nil="true"/>
  </documentManagement>
</p:properties>
</file>

<file path=customXml/itemProps1.xml><?xml version="1.0" encoding="utf-8"?>
<ds:datastoreItem xmlns:ds="http://schemas.openxmlformats.org/officeDocument/2006/customXml" ds:itemID="{74D4F65B-4721-4750-9206-651FF101AF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E575D9-E7F7-4BEC-9D4D-DFED9EC3837C}"/>
</file>

<file path=customXml/itemProps3.xml><?xml version="1.0" encoding="utf-8"?>
<ds:datastoreItem xmlns:ds="http://schemas.openxmlformats.org/officeDocument/2006/customXml" ds:itemID="{F8F31001-FE6F-4538-B6BF-7552DA1256DF}">
  <ds:schemaRefs>
    <ds:schemaRef ds:uri="http://schemas.microsoft.com/office/2006/metadata/properties"/>
    <ds:schemaRef ds:uri="http://schemas.microsoft.com/office/infopath/2007/PartnerControls"/>
    <ds:schemaRef ds:uri="f4194d04-82b7-402c-932e-1e0f08970949"/>
    <ds:schemaRef ds:uri="8bb7a9e0-a45d-4051-a689-bfe609a5e45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SCC 2026 Fee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Head of College</dc:creator>
  <cp:lastModifiedBy>Ty Goulter</cp:lastModifiedBy>
  <dcterms:created xsi:type="dcterms:W3CDTF">2021-10-01T04:44:59Z</dcterms:created>
  <dcterms:modified xsi:type="dcterms:W3CDTF">2025-11-17T23:22:39Z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0x0101009E7C63F12017CA41B945648D5E3EE8F6</vt:lpwstr>
  </property>
  <property fmtid="{D5CDD505-2E9C-101B-9397-08002B2CF9AE}" pid="3" name="MediaServiceImageTags">
    <vt:lpwstr/>
  </property>
</Properties>
</file>